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87\"/>
    </mc:Choice>
  </mc:AlternateContent>
  <xr:revisionPtr revIDLastSave="0" documentId="13_ncr:1_{D6781E55-052C-47DA-B42F-1377719510F1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ОСР 525-02-01" sheetId="8" r:id="rId8"/>
    <sheet name="ОСР 525-09-01" sheetId="9" r:id="rId9"/>
    <sheet name="ОСР 525-12-01" sheetId="10" r:id="rId10"/>
    <sheet name="ОСР 525-02-01(1)" sheetId="11" r:id="rId11"/>
    <sheet name="ОСР 525-12-01(1)" sheetId="12" r:id="rId12"/>
    <sheet name="ОСР 518-02-01" sheetId="13" r:id="rId13"/>
    <sheet name="ОСР 518-12-01" sheetId="14" r:id="rId14"/>
    <sheet name="Источники ЦИ" sheetId="15" r:id="rId15"/>
    <sheet name="Цена МАТ и ОБ по ТКП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0" i="2" l="1"/>
  <c r="G80" i="2"/>
  <c r="F80" i="2"/>
  <c r="E80" i="2"/>
  <c r="D80" i="2"/>
  <c r="H79" i="2"/>
  <c r="G79" i="2"/>
  <c r="F79" i="2"/>
  <c r="E79" i="2"/>
  <c r="D79" i="2"/>
  <c r="H78" i="2"/>
  <c r="G78" i="2"/>
  <c r="F78" i="2"/>
  <c r="E78" i="2"/>
  <c r="D78" i="2"/>
  <c r="H76" i="2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65" i="2"/>
  <c r="G65" i="2"/>
  <c r="F65" i="2"/>
  <c r="E65" i="2"/>
  <c r="D65" i="2"/>
  <c r="H64" i="2"/>
  <c r="H44" i="2"/>
  <c r="G44" i="2"/>
  <c r="F44" i="2"/>
  <c r="E44" i="2"/>
  <c r="D44" i="2"/>
  <c r="H4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<sst xmlns="http://schemas.openxmlformats.org/spreadsheetml/2006/main" count="536" uniqueCount="177">
  <si>
    <t>СВОДКА ЗАТРАТ</t>
  </si>
  <si>
    <t>P_0787</t>
  </si>
  <si>
    <t>(идентификатор инвестиционного проекта)</t>
  </si>
  <si>
    <t>Реконструкция ВЛ-0,4 кВ от КТП БОР 112 10/0,4/160 кВА (протяженностью 2,74 км) с заменой КТП 10/0,4/160 кВА, установка приборов учета (162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</si>
  <si>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</si>
  <si>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</si>
  <si>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</si>
  <si>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</si>
  <si>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</si>
  <si>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</si>
  <si>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</si>
  <si>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</si>
  <si>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</si>
  <si>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</si>
  <si>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</si>
  <si>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</si>
  <si>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</si>
  <si>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</si>
  <si>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</si>
  <si>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</si>
  <si>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</si>
  <si>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</si>
  <si>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</si>
  <si>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</si>
  <si>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</si>
  <si>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</si>
  <si>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</si>
  <si>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</si>
  <si>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</si>
  <si>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</si>
  <si>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</si>
  <si>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</si>
  <si>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</si>
  <si>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</si>
  <si>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</si>
  <si>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</si>
  <si>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</si>
  <si>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</si>
  <si>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</si>
  <si>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</si>
  <si>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</si>
  <si>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</si>
  <si>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</si>
  <si>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</si>
  <si>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</si>
  <si>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</si>
  <si>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</si>
  <si>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</si>
  <si>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</si>
  <si>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</si>
  <si>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</si>
  <si>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</si>
  <si>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</si>
  <si>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</si>
  <si>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</si>
  <si>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</si>
  <si>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</si>
  <si>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</si>
  <si>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</si>
  <si>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</si>
  <si>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</si>
  <si>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</si>
  <si>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</si>
  <si>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</si>
  <si>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</si>
  <si>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</si>
  <si>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</si>
  <si>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</si>
  <si>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</si>
  <si>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</si>
  <si>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</si>
  <si>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</si>
  <si>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</si>
  <si>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</si>
  <si>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</si>
  <si>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</si>
  <si>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</si>
  <si>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</si>
  <si>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</si>
  <si>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</si>
  <si>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</si>
  <si>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</si>
  <si>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</si>
  <si>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</si>
  <si>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</si>
  <si>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</si>
  <si>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</si>
  <si>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</si>
  <si>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Сметв № 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</si>
  <si>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</si>
  <si>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</si>
  <si>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</si>
  <si>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</si>
  <si>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</si>
  <si>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</si>
  <si>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</si>
  <si>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</si>
  <si>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</si>
  <si>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</si>
  <si>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</si>
  <si>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</si>
  <si>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</si>
  <si>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</si>
  <si>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</si>
  <si>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</si>
  <si>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</si>
  <si>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</si>
  <si>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</si>
  <si>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</si>
  <si>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</si>
  <si>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</si>
  <si>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</si>
  <si>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</si>
  <si>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</si>
  <si>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</si>
  <si>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</si>
  <si>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</si>
  <si>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</si>
  <si>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</si>
  <si>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</si>
  <si>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</si>
  <si>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</si>
  <si>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</si>
  <si>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</si>
  <si>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</si>
  <si>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</si>
  <si>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</si>
  <si>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</si>
  <si>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</si>
  <si>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</si>
  <si>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</si>
  <si>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</si>
  <si>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</si>
  <si>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</si>
  <si>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</si>
  <si>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</si>
  <si>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</si>
  <si>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</si>
  <si>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</si>
  <si>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</si>
  <si>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</si>
  <si>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</si>
  <si>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</si>
  <si>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</si>
  <si>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</si>
  <si>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</si>
  <si>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556-09-01</t>
  </si>
  <si>
    <t>Устройство Ограждения из панелей металлических сетчатых по железобетонным столбам</t>
  </si>
  <si>
    <t>км2</t>
  </si>
  <si>
    <t>ОСР 556-12-01</t>
  </si>
  <si>
    <t>ОСР 518-12-01</t>
  </si>
  <si>
    <t>Вырубка (расширение, расчистку) просеки ВЛ</t>
  </si>
  <si>
    <t>"Реконструкция КЛ-0,4 кВ от КТП Сок 306/250кВА" Красноярский район Самарская область</t>
  </si>
  <si>
    <t>ОСР 525-02-01</t>
  </si>
  <si>
    <t>Реконструкция ВЛ одноцепная</t>
  </si>
  <si>
    <t>км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</si>
  <si>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</si>
  <si>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</si>
  <si>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</si>
  <si>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</si>
  <si>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</si>
  <si>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</si>
  <si>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</si>
  <si>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</si>
  <si>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</si>
  <si>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</si>
  <si>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</si>
  <si>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</si>
  <si>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</si>
  <si>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</si>
  <si>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</si>
  <si>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</si>
  <si>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</si>
  <si>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Провод СИП-2 3*95+1*95+1*25</t>
  </si>
  <si>
    <t>Стойка ж/б СНЦс-5,1-11,5</t>
  </si>
  <si>
    <t>Стойка ж/б СВ95-3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</si>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</sst>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2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4" zoomScale="85" zoomScaleNormal="85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4.5546875" customWidth="1"/>
    <col min="9" max="9" width="22.10937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2" t="s">
        <v>0</v>
      </c>
      <c r="B12" s="82"/>
      <c r="C12" s="82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2" customHeight="1">
      <c r="A17" s="84" t="s">
        <v>2</v>
      </c>
      <c r="B17" s="84"/>
      <c r="C17" s="84"/>
    </row>
    <row r="18" spans="1:9" ht="16.2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6.2" customHeight="1">
      <c r="A20" s="84" t="s">
        <v>4</v>
      </c>
      <c r="B20" s="84"/>
      <c r="C20" s="84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C30*I38</f>
        <v>0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0.74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ССР!D80+ССР!E80</f>
        <v>35826.717230367904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ССР!F80</f>
        <v>3312.8873389223399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(ССР!G76)*1.2</f>
        <v>5628.0283634942398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44767.632932784501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7461.2721527845197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C40*I39</f>
        <v>54225.886654589398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0.74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40127.156124396199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40127.156124396199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89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89</v>
      </c>
      <c r="D13" s="32">
        <v>0</v>
      </c>
      <c r="E13" s="32">
        <v>0</v>
      </c>
      <c r="F13" s="32">
        <v>0</v>
      </c>
      <c r="G13" s="32">
        <v>1662.4589473684</v>
      </c>
      <c r="H13" s="32">
        <v>1662.4589473684</v>
      </c>
      <c r="J13" s="20"/>
    </row>
    <row r="14" spans="1:14" ht="16.95" customHeight="1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1662.4589473684</v>
      </c>
      <c r="H14" s="32">
        <v>1662.4589473684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10" sqref="C9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121</v>
      </c>
      <c r="D13" s="32">
        <v>11542.5</v>
      </c>
      <c r="E13" s="32">
        <v>1007.64</v>
      </c>
      <c r="F13" s="32">
        <v>0</v>
      </c>
      <c r="G13" s="32">
        <v>0</v>
      </c>
      <c r="H13" s="32">
        <v>12550.14</v>
      </c>
      <c r="J13" s="20"/>
    </row>
    <row r="14" spans="1:14" ht="16.95" customHeight="1">
      <c r="A14" s="2"/>
      <c r="B14" s="33"/>
      <c r="C14" s="33" t="s">
        <v>110</v>
      </c>
      <c r="D14" s="32">
        <v>11542.5</v>
      </c>
      <c r="E14" s="32">
        <v>1007.64</v>
      </c>
      <c r="F14" s="32">
        <v>0</v>
      </c>
      <c r="G14" s="32">
        <v>0</v>
      </c>
      <c r="H14" s="32">
        <v>12550.14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89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89</v>
      </c>
      <c r="D13" s="32">
        <v>0</v>
      </c>
      <c r="E13" s="32">
        <v>0</v>
      </c>
      <c r="F13" s="32">
        <v>0</v>
      </c>
      <c r="G13" s="32">
        <v>1440.99</v>
      </c>
      <c r="H13" s="32">
        <v>1440.99</v>
      </c>
      <c r="J13" s="20"/>
    </row>
    <row r="14" spans="1:14" ht="16.95" customHeight="1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1440.99</v>
      </c>
      <c r="H14" s="32">
        <v>1440.99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126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127</v>
      </c>
      <c r="C13" s="3" t="s">
        <v>128</v>
      </c>
      <c r="D13" s="32">
        <v>3.9</v>
      </c>
      <c r="E13" s="32">
        <v>0</v>
      </c>
      <c r="F13" s="32">
        <v>0</v>
      </c>
      <c r="G13" s="32">
        <v>0</v>
      </c>
      <c r="H13" s="32">
        <v>3.9</v>
      </c>
      <c r="J13" s="20"/>
    </row>
    <row r="14" spans="1:14" ht="16.95" customHeight="1">
      <c r="A14" s="2"/>
      <c r="B14" s="33"/>
      <c r="C14" s="33" t="s">
        <v>110</v>
      </c>
      <c r="D14" s="32">
        <v>3.9</v>
      </c>
      <c r="E14" s="32">
        <v>0</v>
      </c>
      <c r="F14" s="32">
        <v>0</v>
      </c>
      <c r="G14" s="32">
        <v>0</v>
      </c>
      <c r="H14" s="32">
        <v>3.9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116</v>
      </c>
      <c r="D13" s="32">
        <v>0</v>
      </c>
      <c r="E13" s="32">
        <v>0</v>
      </c>
      <c r="F13" s="32">
        <v>0</v>
      </c>
      <c r="G13" s="32">
        <v>1.295652173913</v>
      </c>
      <c r="H13" s="32">
        <v>1.295652173913</v>
      </c>
      <c r="J13" s="20"/>
    </row>
    <row r="14" spans="1:14" ht="16.95" customHeight="1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1.295652173913</v>
      </c>
      <c r="H14" s="32">
        <v>1.295652173913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14"/>
  <sheetViews>
    <sheetView zoomScale="75" zoomScaleNormal="75" workbookViewId="0">
      <selection activeCell="G1" sqref="G1:G1048576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130</v>
      </c>
      <c r="B1" s="10" t="s">
        <v>131</v>
      </c>
      <c r="C1" s="10" t="s">
        <v>132</v>
      </c>
      <c r="D1" s="10" t="s">
        <v>133</v>
      </c>
      <c r="E1" s="10" t="s">
        <v>134</v>
      </c>
      <c r="F1" s="10" t="s">
        <v>135</v>
      </c>
      <c r="G1" s="10" t="s">
        <v>136</v>
      </c>
      <c r="H1" s="10" t="s">
        <v>137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43</v>
      </c>
      <c r="B3" s="94"/>
      <c r="C3" s="11"/>
      <c r="D3" s="12">
        <v>2912.319</v>
      </c>
      <c r="E3" s="13"/>
      <c r="F3" s="13"/>
      <c r="G3" s="13"/>
      <c r="H3" s="14"/>
    </row>
    <row r="4" spans="1:8">
      <c r="A4" s="99" t="s">
        <v>138</v>
      </c>
      <c r="B4" s="15" t="s">
        <v>139</v>
      </c>
      <c r="C4" s="11"/>
      <c r="D4" s="12">
        <v>440.38900000000001</v>
      </c>
      <c r="E4" s="13"/>
      <c r="F4" s="13"/>
      <c r="G4" s="13"/>
      <c r="H4" s="14"/>
    </row>
    <row r="5" spans="1:8">
      <c r="A5" s="99"/>
      <c r="B5" s="15" t="s">
        <v>140</v>
      </c>
      <c r="C5" s="10"/>
      <c r="D5" s="12">
        <v>15.47</v>
      </c>
      <c r="E5" s="13"/>
      <c r="F5" s="13"/>
      <c r="G5" s="13"/>
      <c r="H5" s="16"/>
    </row>
    <row r="6" spans="1:8">
      <c r="A6" s="100"/>
      <c r="B6" s="15" t="s">
        <v>141</v>
      </c>
      <c r="C6" s="10"/>
      <c r="D6" s="12">
        <v>2456.46</v>
      </c>
      <c r="E6" s="13"/>
      <c r="F6" s="13"/>
      <c r="G6" s="13"/>
      <c r="H6" s="16"/>
    </row>
    <row r="7" spans="1:8">
      <c r="A7" s="100"/>
      <c r="B7" s="15" t="s">
        <v>142</v>
      </c>
      <c r="C7" s="10"/>
      <c r="D7" s="12">
        <v>0</v>
      </c>
      <c r="E7" s="13"/>
      <c r="F7" s="13"/>
      <c r="G7" s="13"/>
      <c r="H7" s="16"/>
    </row>
    <row r="8" spans="1:8">
      <c r="A8" s="95" t="s">
        <v>109</v>
      </c>
      <c r="B8" s="96"/>
      <c r="C8" s="99" t="s">
        <v>143</v>
      </c>
      <c r="D8" s="17">
        <v>2912.319</v>
      </c>
      <c r="E8" s="13">
        <v>1</v>
      </c>
      <c r="F8" s="13" t="s">
        <v>144</v>
      </c>
      <c r="G8" s="17">
        <v>2912.319</v>
      </c>
      <c r="H8" s="16"/>
    </row>
    <row r="9" spans="1:8">
      <c r="A9" s="101">
        <v>1</v>
      </c>
      <c r="B9" s="15" t="s">
        <v>139</v>
      </c>
      <c r="C9" s="99"/>
      <c r="D9" s="17">
        <v>440.38900000000001</v>
      </c>
      <c r="E9" s="13"/>
      <c r="F9" s="13"/>
      <c r="G9" s="13"/>
      <c r="H9" s="100" t="s">
        <v>145</v>
      </c>
    </row>
    <row r="10" spans="1:8">
      <c r="A10" s="99"/>
      <c r="B10" s="15" t="s">
        <v>140</v>
      </c>
      <c r="C10" s="99"/>
      <c r="D10" s="17">
        <v>15.47</v>
      </c>
      <c r="E10" s="13"/>
      <c r="F10" s="13"/>
      <c r="G10" s="13"/>
      <c r="H10" s="100"/>
    </row>
    <row r="11" spans="1:8">
      <c r="A11" s="99"/>
      <c r="B11" s="15" t="s">
        <v>141</v>
      </c>
      <c r="C11" s="99"/>
      <c r="D11" s="17">
        <v>2456.46</v>
      </c>
      <c r="E11" s="13"/>
      <c r="F11" s="13"/>
      <c r="G11" s="13"/>
      <c r="H11" s="100"/>
    </row>
    <row r="12" spans="1:8">
      <c r="A12" s="99"/>
      <c r="B12" s="15" t="s">
        <v>142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112</v>
      </c>
      <c r="B13" s="94"/>
      <c r="C13" s="10"/>
      <c r="D13" s="12">
        <v>105.5690821256</v>
      </c>
      <c r="E13" s="13"/>
      <c r="F13" s="13"/>
      <c r="G13" s="13"/>
      <c r="H13" s="16"/>
    </row>
    <row r="14" spans="1:8">
      <c r="A14" s="99" t="s">
        <v>146</v>
      </c>
      <c r="B14" s="15" t="s">
        <v>139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140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141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142</v>
      </c>
      <c r="C17" s="10"/>
      <c r="D17" s="12">
        <v>74.099999999999994</v>
      </c>
      <c r="E17" s="13"/>
      <c r="F17" s="13"/>
      <c r="G17" s="13"/>
      <c r="H17" s="16"/>
    </row>
    <row r="18" spans="1:8">
      <c r="A18" s="95" t="s">
        <v>114</v>
      </c>
      <c r="B18" s="96"/>
      <c r="C18" s="99" t="s">
        <v>143</v>
      </c>
      <c r="D18" s="17">
        <v>74.099999999999994</v>
      </c>
      <c r="E18" s="13">
        <v>1</v>
      </c>
      <c r="F18" s="13" t="s">
        <v>144</v>
      </c>
      <c r="G18" s="17">
        <v>74.099999999999994</v>
      </c>
      <c r="H18" s="16"/>
    </row>
    <row r="19" spans="1:8">
      <c r="A19" s="101">
        <v>1</v>
      </c>
      <c r="B19" s="15" t="s">
        <v>139</v>
      </c>
      <c r="C19" s="99"/>
      <c r="D19" s="17">
        <v>0</v>
      </c>
      <c r="E19" s="13"/>
      <c r="F19" s="13"/>
      <c r="G19" s="13"/>
      <c r="H19" s="100" t="s">
        <v>145</v>
      </c>
    </row>
    <row r="20" spans="1:8">
      <c r="A20" s="99"/>
      <c r="B20" s="15" t="s">
        <v>140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141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142</v>
      </c>
      <c r="C22" s="99"/>
      <c r="D22" s="17">
        <v>74.099999999999994</v>
      </c>
      <c r="E22" s="13"/>
      <c r="F22" s="13"/>
      <c r="G22" s="13"/>
      <c r="H22" s="100"/>
    </row>
    <row r="23" spans="1:8">
      <c r="A23" s="99" t="s">
        <v>138</v>
      </c>
      <c r="B23" s="15" t="s">
        <v>139</v>
      </c>
      <c r="C23" s="10"/>
      <c r="D23" s="12">
        <v>31.469082125604</v>
      </c>
      <c r="E23" s="13"/>
      <c r="F23" s="13"/>
      <c r="G23" s="13"/>
      <c r="H23" s="16"/>
    </row>
    <row r="24" spans="1:8">
      <c r="A24" s="99"/>
      <c r="B24" s="15" t="s">
        <v>140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141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142</v>
      </c>
      <c r="C26" s="10"/>
      <c r="D26" s="12">
        <v>74.099999999999994</v>
      </c>
      <c r="E26" s="13"/>
      <c r="F26" s="13"/>
      <c r="G26" s="13"/>
      <c r="H26" s="16"/>
    </row>
    <row r="27" spans="1:8">
      <c r="A27" s="95" t="s">
        <v>44</v>
      </c>
      <c r="B27" s="96"/>
      <c r="C27" s="99" t="s">
        <v>147</v>
      </c>
      <c r="D27" s="17">
        <v>31.469082125604</v>
      </c>
      <c r="E27" s="13">
        <v>2.0000000000000002E-5</v>
      </c>
      <c r="F27" s="13" t="s">
        <v>148</v>
      </c>
      <c r="G27" s="17">
        <v>1573454.1062802</v>
      </c>
      <c r="H27" s="16"/>
    </row>
    <row r="28" spans="1:8">
      <c r="A28" s="101">
        <v>1</v>
      </c>
      <c r="B28" s="15" t="s">
        <v>139</v>
      </c>
      <c r="C28" s="99"/>
      <c r="D28" s="17">
        <v>31.469082125604</v>
      </c>
      <c r="E28" s="13"/>
      <c r="F28" s="13"/>
      <c r="G28" s="13"/>
      <c r="H28" s="100" t="s">
        <v>145</v>
      </c>
    </row>
    <row r="29" spans="1:8">
      <c r="A29" s="99"/>
      <c r="B29" s="15" t="s">
        <v>140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141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142</v>
      </c>
      <c r="C31" s="99"/>
      <c r="D31" s="17">
        <v>0</v>
      </c>
      <c r="E31" s="13"/>
      <c r="F31" s="13"/>
      <c r="G31" s="13"/>
      <c r="H31" s="100"/>
    </row>
    <row r="32" spans="1:8" ht="24.6">
      <c r="A32" s="97" t="s">
        <v>116</v>
      </c>
      <c r="B32" s="94"/>
      <c r="C32" s="10"/>
      <c r="D32" s="12">
        <v>144804.76747826001</v>
      </c>
      <c r="E32" s="13"/>
      <c r="F32" s="13"/>
      <c r="G32" s="13"/>
      <c r="H32" s="16"/>
    </row>
    <row r="33" spans="1:8">
      <c r="A33" s="99" t="s">
        <v>149</v>
      </c>
      <c r="B33" s="15" t="s">
        <v>139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140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141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142</v>
      </c>
      <c r="C36" s="10"/>
      <c r="D36" s="12">
        <v>144803.47182609001</v>
      </c>
      <c r="E36" s="13"/>
      <c r="F36" s="13"/>
      <c r="G36" s="13"/>
      <c r="H36" s="16"/>
    </row>
    <row r="37" spans="1:8">
      <c r="A37" s="95" t="s">
        <v>116</v>
      </c>
      <c r="B37" s="96"/>
      <c r="C37" s="99" t="s">
        <v>143</v>
      </c>
      <c r="D37" s="17">
        <v>299.12400000000002</v>
      </c>
      <c r="E37" s="13">
        <v>1</v>
      </c>
      <c r="F37" s="13" t="s">
        <v>144</v>
      </c>
      <c r="G37" s="17">
        <v>299.12400000000002</v>
      </c>
      <c r="H37" s="16"/>
    </row>
    <row r="38" spans="1:8">
      <c r="A38" s="101">
        <v>1</v>
      </c>
      <c r="B38" s="15" t="s">
        <v>139</v>
      </c>
      <c r="C38" s="99"/>
      <c r="D38" s="17">
        <v>0</v>
      </c>
      <c r="E38" s="13"/>
      <c r="F38" s="13"/>
      <c r="G38" s="13"/>
      <c r="H38" s="100" t="s">
        <v>145</v>
      </c>
    </row>
    <row r="39" spans="1:8">
      <c r="A39" s="99"/>
      <c r="B39" s="15" t="s">
        <v>140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141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142</v>
      </c>
      <c r="C41" s="99"/>
      <c r="D41" s="17">
        <v>299.12400000000002</v>
      </c>
      <c r="E41" s="13"/>
      <c r="F41" s="13"/>
      <c r="G41" s="13"/>
      <c r="H41" s="100"/>
    </row>
    <row r="42" spans="1:8">
      <c r="A42" s="95" t="s">
        <v>116</v>
      </c>
      <c r="B42" s="96"/>
      <c r="C42" s="99" t="s">
        <v>147</v>
      </c>
      <c r="D42" s="17">
        <v>144504.34782609</v>
      </c>
      <c r="E42" s="13">
        <v>2.0000000000000002E-5</v>
      </c>
      <c r="F42" s="13" t="s">
        <v>148</v>
      </c>
      <c r="G42" s="17">
        <v>7225217391.3043003</v>
      </c>
      <c r="H42" s="16"/>
    </row>
    <row r="43" spans="1:8">
      <c r="A43" s="101">
        <v>2</v>
      </c>
      <c r="B43" s="15" t="s">
        <v>139</v>
      </c>
      <c r="C43" s="99"/>
      <c r="D43" s="17">
        <v>0</v>
      </c>
      <c r="E43" s="13"/>
      <c r="F43" s="13"/>
      <c r="G43" s="13"/>
      <c r="H43" s="100" t="s">
        <v>145</v>
      </c>
    </row>
    <row r="44" spans="1:8">
      <c r="A44" s="99"/>
      <c r="B44" s="15" t="s">
        <v>140</v>
      </c>
      <c r="C44" s="99"/>
      <c r="D44" s="17">
        <v>0</v>
      </c>
      <c r="E44" s="13"/>
      <c r="F44" s="13"/>
      <c r="G44" s="13"/>
      <c r="H44" s="100"/>
    </row>
    <row r="45" spans="1:8">
      <c r="A45" s="99"/>
      <c r="B45" s="15" t="s">
        <v>141</v>
      </c>
      <c r="C45" s="99"/>
      <c r="D45" s="17">
        <v>0</v>
      </c>
      <c r="E45" s="13"/>
      <c r="F45" s="13"/>
      <c r="G45" s="13"/>
      <c r="H45" s="100"/>
    </row>
    <row r="46" spans="1:8">
      <c r="A46" s="99"/>
      <c r="B46" s="15" t="s">
        <v>142</v>
      </c>
      <c r="C46" s="99"/>
      <c r="D46" s="17">
        <v>144504.34782609</v>
      </c>
      <c r="E46" s="13"/>
      <c r="F46" s="13"/>
      <c r="G46" s="13"/>
      <c r="H46" s="100"/>
    </row>
    <row r="47" spans="1:8">
      <c r="A47" s="99" t="s">
        <v>150</v>
      </c>
      <c r="B47" s="15" t="s">
        <v>139</v>
      </c>
      <c r="C47" s="10"/>
      <c r="D47" s="12">
        <v>0</v>
      </c>
      <c r="E47" s="13"/>
      <c r="F47" s="13"/>
      <c r="G47" s="13"/>
      <c r="H47" s="16"/>
    </row>
    <row r="48" spans="1:8">
      <c r="A48" s="99"/>
      <c r="B48" s="15" t="s">
        <v>140</v>
      </c>
      <c r="C48" s="10"/>
      <c r="D48" s="12">
        <v>0</v>
      </c>
      <c r="E48" s="13"/>
      <c r="F48" s="13"/>
      <c r="G48" s="13"/>
      <c r="H48" s="16"/>
    </row>
    <row r="49" spans="1:8">
      <c r="A49" s="99"/>
      <c r="B49" s="15" t="s">
        <v>141</v>
      </c>
      <c r="C49" s="10"/>
      <c r="D49" s="12">
        <v>0</v>
      </c>
      <c r="E49" s="13"/>
      <c r="F49" s="13"/>
      <c r="G49" s="13"/>
      <c r="H49" s="16"/>
    </row>
    <row r="50" spans="1:8">
      <c r="A50" s="99"/>
      <c r="B50" s="15" t="s">
        <v>142</v>
      </c>
      <c r="C50" s="10"/>
      <c r="D50" s="12">
        <v>144804.76747826001</v>
      </c>
      <c r="E50" s="13"/>
      <c r="F50" s="13"/>
      <c r="G50" s="13"/>
      <c r="H50" s="16"/>
    </row>
    <row r="51" spans="1:8">
      <c r="A51" s="95" t="s">
        <v>116</v>
      </c>
      <c r="B51" s="96"/>
      <c r="C51" s="99" t="s">
        <v>151</v>
      </c>
      <c r="D51" s="17">
        <v>1.295652173913</v>
      </c>
      <c r="E51" s="13">
        <v>1E-4</v>
      </c>
      <c r="F51" s="13" t="s">
        <v>148</v>
      </c>
      <c r="G51" s="17">
        <v>12956.521739129999</v>
      </c>
      <c r="H51" s="16"/>
    </row>
    <row r="52" spans="1:8">
      <c r="A52" s="101">
        <v>1</v>
      </c>
      <c r="B52" s="15" t="s">
        <v>139</v>
      </c>
      <c r="C52" s="99"/>
      <c r="D52" s="17">
        <v>0</v>
      </c>
      <c r="E52" s="13"/>
      <c r="F52" s="13"/>
      <c r="G52" s="13"/>
      <c r="H52" s="100" t="s">
        <v>152</v>
      </c>
    </row>
    <row r="53" spans="1:8">
      <c r="A53" s="99"/>
      <c r="B53" s="15" t="s">
        <v>140</v>
      </c>
      <c r="C53" s="99"/>
      <c r="D53" s="17">
        <v>0</v>
      </c>
      <c r="E53" s="13"/>
      <c r="F53" s="13"/>
      <c r="G53" s="13"/>
      <c r="H53" s="100"/>
    </row>
    <row r="54" spans="1:8">
      <c r="A54" s="99"/>
      <c r="B54" s="15" t="s">
        <v>141</v>
      </c>
      <c r="C54" s="99"/>
      <c r="D54" s="17">
        <v>0</v>
      </c>
      <c r="E54" s="13"/>
      <c r="F54" s="13"/>
      <c r="G54" s="13"/>
      <c r="H54" s="100"/>
    </row>
    <row r="55" spans="1:8">
      <c r="A55" s="99"/>
      <c r="B55" s="15" t="s">
        <v>142</v>
      </c>
      <c r="C55" s="99"/>
      <c r="D55" s="17">
        <v>1.295652173913</v>
      </c>
      <c r="E55" s="13"/>
      <c r="F55" s="13"/>
      <c r="G55" s="13"/>
      <c r="H55" s="100"/>
    </row>
    <row r="56" spans="1:8" ht="24.6">
      <c r="A56" s="97" t="s">
        <v>46</v>
      </c>
      <c r="B56" s="94"/>
      <c r="C56" s="10"/>
      <c r="D56" s="12">
        <v>14478.832221621</v>
      </c>
      <c r="E56" s="13"/>
      <c r="F56" s="13"/>
      <c r="G56" s="13"/>
      <c r="H56" s="16"/>
    </row>
    <row r="57" spans="1:8">
      <c r="A57" s="99" t="s">
        <v>153</v>
      </c>
      <c r="B57" s="15" t="s">
        <v>139</v>
      </c>
      <c r="C57" s="10"/>
      <c r="D57" s="12">
        <v>14242.184542264</v>
      </c>
      <c r="E57" s="13"/>
      <c r="F57" s="13"/>
      <c r="G57" s="13"/>
      <c r="H57" s="16"/>
    </row>
    <row r="58" spans="1:8">
      <c r="A58" s="99"/>
      <c r="B58" s="15" t="s">
        <v>140</v>
      </c>
      <c r="C58" s="10"/>
      <c r="D58" s="12">
        <v>236.64767935636999</v>
      </c>
      <c r="E58" s="13"/>
      <c r="F58" s="13"/>
      <c r="G58" s="13"/>
      <c r="H58" s="16"/>
    </row>
    <row r="59" spans="1:8">
      <c r="A59" s="99"/>
      <c r="B59" s="15" t="s">
        <v>141</v>
      </c>
      <c r="C59" s="10"/>
      <c r="D59" s="12">
        <v>0</v>
      </c>
      <c r="E59" s="13"/>
      <c r="F59" s="13"/>
      <c r="G59" s="13"/>
      <c r="H59" s="16"/>
    </row>
    <row r="60" spans="1:8">
      <c r="A60" s="99"/>
      <c r="B60" s="15" t="s">
        <v>142</v>
      </c>
      <c r="C60" s="10"/>
      <c r="D60" s="12">
        <v>0</v>
      </c>
      <c r="E60" s="13"/>
      <c r="F60" s="13"/>
      <c r="G60" s="13"/>
      <c r="H60" s="16"/>
    </row>
    <row r="61" spans="1:8">
      <c r="A61" s="95" t="s">
        <v>121</v>
      </c>
      <c r="B61" s="96"/>
      <c r="C61" s="99" t="s">
        <v>154</v>
      </c>
      <c r="D61" s="17">
        <v>14478.832221621</v>
      </c>
      <c r="E61" s="13">
        <v>2.74</v>
      </c>
      <c r="F61" s="13" t="s">
        <v>155</v>
      </c>
      <c r="G61" s="17">
        <v>5284.2453363578998</v>
      </c>
      <c r="H61" s="16"/>
    </row>
    <row r="62" spans="1:8">
      <c r="A62" s="101">
        <v>1</v>
      </c>
      <c r="B62" s="15" t="s">
        <v>139</v>
      </c>
      <c r="C62" s="99"/>
      <c r="D62" s="17">
        <v>14242.184542264</v>
      </c>
      <c r="E62" s="13"/>
      <c r="F62" s="13"/>
      <c r="G62" s="13"/>
      <c r="H62" s="100" t="s">
        <v>46</v>
      </c>
    </row>
    <row r="63" spans="1:8">
      <c r="A63" s="99"/>
      <c r="B63" s="15" t="s">
        <v>140</v>
      </c>
      <c r="C63" s="99"/>
      <c r="D63" s="17">
        <v>236.64767935636999</v>
      </c>
      <c r="E63" s="13"/>
      <c r="F63" s="13"/>
      <c r="G63" s="13"/>
      <c r="H63" s="100"/>
    </row>
    <row r="64" spans="1:8">
      <c r="A64" s="99"/>
      <c r="B64" s="15" t="s">
        <v>141</v>
      </c>
      <c r="C64" s="99"/>
      <c r="D64" s="17">
        <v>0</v>
      </c>
      <c r="E64" s="13"/>
      <c r="F64" s="13"/>
      <c r="G64" s="13"/>
      <c r="H64" s="100"/>
    </row>
    <row r="65" spans="1:8">
      <c r="A65" s="99"/>
      <c r="B65" s="15" t="s">
        <v>142</v>
      </c>
      <c r="C65" s="99"/>
      <c r="D65" s="17">
        <v>0</v>
      </c>
      <c r="E65" s="13"/>
      <c r="F65" s="13"/>
      <c r="G65" s="13"/>
      <c r="H65" s="100"/>
    </row>
    <row r="66" spans="1:8" ht="24.6">
      <c r="A66" s="97" t="s">
        <v>77</v>
      </c>
      <c r="B66" s="94"/>
      <c r="C66" s="10"/>
      <c r="D66" s="12">
        <v>167.68706654393</v>
      </c>
      <c r="E66" s="13"/>
      <c r="F66" s="13"/>
      <c r="G66" s="13"/>
      <c r="H66" s="16"/>
    </row>
    <row r="67" spans="1:8">
      <c r="A67" s="99" t="s">
        <v>156</v>
      </c>
      <c r="B67" s="15" t="s">
        <v>139</v>
      </c>
      <c r="C67" s="10"/>
      <c r="D67" s="12">
        <v>0</v>
      </c>
      <c r="E67" s="13"/>
      <c r="F67" s="13"/>
      <c r="G67" s="13"/>
      <c r="H67" s="16"/>
    </row>
    <row r="68" spans="1:8">
      <c r="A68" s="99"/>
      <c r="B68" s="15" t="s">
        <v>140</v>
      </c>
      <c r="C68" s="10"/>
      <c r="D68" s="12">
        <v>0</v>
      </c>
      <c r="E68" s="13"/>
      <c r="F68" s="13"/>
      <c r="G68" s="13"/>
      <c r="H68" s="16"/>
    </row>
    <row r="69" spans="1:8">
      <c r="A69" s="99"/>
      <c r="B69" s="15" t="s">
        <v>141</v>
      </c>
      <c r="C69" s="10"/>
      <c r="D69" s="12">
        <v>0</v>
      </c>
      <c r="E69" s="13"/>
      <c r="F69" s="13"/>
      <c r="G69" s="13"/>
      <c r="H69" s="16"/>
    </row>
    <row r="70" spans="1:8">
      <c r="A70" s="99"/>
      <c r="B70" s="15" t="s">
        <v>142</v>
      </c>
      <c r="C70" s="10"/>
      <c r="D70" s="12">
        <v>167.68706654393</v>
      </c>
      <c r="E70" s="13"/>
      <c r="F70" s="13"/>
      <c r="G70" s="13"/>
      <c r="H70" s="16"/>
    </row>
    <row r="71" spans="1:8">
      <c r="A71" s="95" t="s">
        <v>77</v>
      </c>
      <c r="B71" s="96"/>
      <c r="C71" s="99" t="s">
        <v>154</v>
      </c>
      <c r="D71" s="17">
        <v>167.68706654393</v>
      </c>
      <c r="E71" s="13">
        <v>2.74</v>
      </c>
      <c r="F71" s="13" t="s">
        <v>155</v>
      </c>
      <c r="G71" s="17">
        <v>61.199659322602002</v>
      </c>
      <c r="H71" s="16"/>
    </row>
    <row r="72" spans="1:8">
      <c r="A72" s="101">
        <v>1</v>
      </c>
      <c r="B72" s="15" t="s">
        <v>139</v>
      </c>
      <c r="C72" s="99"/>
      <c r="D72" s="17">
        <v>0</v>
      </c>
      <c r="E72" s="13"/>
      <c r="F72" s="13"/>
      <c r="G72" s="13"/>
      <c r="H72" s="100" t="s">
        <v>46</v>
      </c>
    </row>
    <row r="73" spans="1:8">
      <c r="A73" s="99"/>
      <c r="B73" s="15" t="s">
        <v>140</v>
      </c>
      <c r="C73" s="99"/>
      <c r="D73" s="17">
        <v>0</v>
      </c>
      <c r="E73" s="13"/>
      <c r="F73" s="13"/>
      <c r="G73" s="13"/>
      <c r="H73" s="100"/>
    </row>
    <row r="74" spans="1:8">
      <c r="A74" s="99"/>
      <c r="B74" s="15" t="s">
        <v>141</v>
      </c>
      <c r="C74" s="99"/>
      <c r="D74" s="17">
        <v>0</v>
      </c>
      <c r="E74" s="13"/>
      <c r="F74" s="13"/>
      <c r="G74" s="13"/>
      <c r="H74" s="100"/>
    </row>
    <row r="75" spans="1:8">
      <c r="A75" s="99"/>
      <c r="B75" s="15" t="s">
        <v>142</v>
      </c>
      <c r="C75" s="99"/>
      <c r="D75" s="17">
        <v>167.68706654393</v>
      </c>
      <c r="E75" s="13"/>
      <c r="F75" s="13"/>
      <c r="G75" s="13"/>
      <c r="H75" s="100"/>
    </row>
    <row r="76" spans="1:8" ht="24.6">
      <c r="A76" s="97" t="s">
        <v>89</v>
      </c>
      <c r="B76" s="94"/>
      <c r="C76" s="10"/>
      <c r="D76" s="12">
        <v>3103.4489473683998</v>
      </c>
      <c r="E76" s="13"/>
      <c r="F76" s="13"/>
      <c r="G76" s="13"/>
      <c r="H76" s="16"/>
    </row>
    <row r="77" spans="1:8">
      <c r="A77" s="99" t="s">
        <v>157</v>
      </c>
      <c r="B77" s="15" t="s">
        <v>139</v>
      </c>
      <c r="C77" s="10"/>
      <c r="D77" s="12">
        <v>0</v>
      </c>
      <c r="E77" s="13"/>
      <c r="F77" s="13"/>
      <c r="G77" s="13"/>
      <c r="H77" s="16"/>
    </row>
    <row r="78" spans="1:8">
      <c r="A78" s="99"/>
      <c r="B78" s="15" t="s">
        <v>140</v>
      </c>
      <c r="C78" s="10"/>
      <c r="D78" s="12">
        <v>0</v>
      </c>
      <c r="E78" s="13"/>
      <c r="F78" s="13"/>
      <c r="G78" s="13"/>
      <c r="H78" s="16"/>
    </row>
    <row r="79" spans="1:8">
      <c r="A79" s="99"/>
      <c r="B79" s="15" t="s">
        <v>141</v>
      </c>
      <c r="C79" s="10"/>
      <c r="D79" s="12">
        <v>0</v>
      </c>
      <c r="E79" s="13"/>
      <c r="F79" s="13"/>
      <c r="G79" s="13"/>
      <c r="H79" s="16"/>
    </row>
    <row r="80" spans="1:8">
      <c r="A80" s="99"/>
      <c r="B80" s="15" t="s">
        <v>142</v>
      </c>
      <c r="C80" s="10"/>
      <c r="D80" s="12">
        <v>3103.4489473683998</v>
      </c>
      <c r="E80" s="13"/>
      <c r="F80" s="13"/>
      <c r="G80" s="13"/>
      <c r="H80" s="16"/>
    </row>
    <row r="81" spans="1:8">
      <c r="A81" s="95" t="s">
        <v>89</v>
      </c>
      <c r="B81" s="96"/>
      <c r="C81" s="99" t="s">
        <v>154</v>
      </c>
      <c r="D81" s="17">
        <v>1662.4589473684</v>
      </c>
      <c r="E81" s="13">
        <v>2.74</v>
      </c>
      <c r="F81" s="13" t="s">
        <v>155</v>
      </c>
      <c r="G81" s="17">
        <v>606.73684210526005</v>
      </c>
      <c r="H81" s="16"/>
    </row>
    <row r="82" spans="1:8">
      <c r="A82" s="101">
        <v>1</v>
      </c>
      <c r="B82" s="15" t="s">
        <v>139</v>
      </c>
      <c r="C82" s="99"/>
      <c r="D82" s="17">
        <v>0</v>
      </c>
      <c r="E82" s="13"/>
      <c r="F82" s="13"/>
      <c r="G82" s="13"/>
      <c r="H82" s="100" t="s">
        <v>46</v>
      </c>
    </row>
    <row r="83" spans="1:8">
      <c r="A83" s="99"/>
      <c r="B83" s="15" t="s">
        <v>140</v>
      </c>
      <c r="C83" s="99"/>
      <c r="D83" s="17">
        <v>0</v>
      </c>
      <c r="E83" s="13"/>
      <c r="F83" s="13"/>
      <c r="G83" s="13"/>
      <c r="H83" s="100"/>
    </row>
    <row r="84" spans="1:8">
      <c r="A84" s="99"/>
      <c r="B84" s="15" t="s">
        <v>141</v>
      </c>
      <c r="C84" s="99"/>
      <c r="D84" s="17">
        <v>0</v>
      </c>
      <c r="E84" s="13"/>
      <c r="F84" s="13"/>
      <c r="G84" s="13"/>
      <c r="H84" s="100"/>
    </row>
    <row r="85" spans="1:8">
      <c r="A85" s="99"/>
      <c r="B85" s="15" t="s">
        <v>142</v>
      </c>
      <c r="C85" s="99"/>
      <c r="D85" s="17">
        <v>1662.4589473684</v>
      </c>
      <c r="E85" s="13"/>
      <c r="F85" s="13"/>
      <c r="G85" s="13"/>
      <c r="H85" s="100"/>
    </row>
    <row r="86" spans="1:8">
      <c r="A86" s="95" t="s">
        <v>89</v>
      </c>
      <c r="B86" s="96"/>
      <c r="C86" s="99" t="s">
        <v>158</v>
      </c>
      <c r="D86" s="17">
        <v>1440.99</v>
      </c>
      <c r="E86" s="13">
        <v>162</v>
      </c>
      <c r="F86" s="13" t="s">
        <v>144</v>
      </c>
      <c r="G86" s="17">
        <v>8.8949999999999996</v>
      </c>
      <c r="H86" s="16"/>
    </row>
    <row r="87" spans="1:8">
      <c r="A87" s="101">
        <v>2</v>
      </c>
      <c r="B87" s="15" t="s">
        <v>139</v>
      </c>
      <c r="C87" s="99"/>
      <c r="D87" s="17">
        <v>0</v>
      </c>
      <c r="E87" s="13"/>
      <c r="F87" s="13"/>
      <c r="G87" s="13"/>
      <c r="H87" s="100" t="s">
        <v>46</v>
      </c>
    </row>
    <row r="88" spans="1:8">
      <c r="A88" s="99"/>
      <c r="B88" s="15" t="s">
        <v>140</v>
      </c>
      <c r="C88" s="99"/>
      <c r="D88" s="17">
        <v>0</v>
      </c>
      <c r="E88" s="13"/>
      <c r="F88" s="13"/>
      <c r="G88" s="13"/>
      <c r="H88" s="100"/>
    </row>
    <row r="89" spans="1:8">
      <c r="A89" s="99"/>
      <c r="B89" s="15" t="s">
        <v>141</v>
      </c>
      <c r="C89" s="99"/>
      <c r="D89" s="17">
        <v>0</v>
      </c>
      <c r="E89" s="13"/>
      <c r="F89" s="13"/>
      <c r="G89" s="13"/>
      <c r="H89" s="100"/>
    </row>
    <row r="90" spans="1:8">
      <c r="A90" s="99"/>
      <c r="B90" s="15" t="s">
        <v>142</v>
      </c>
      <c r="C90" s="99"/>
      <c r="D90" s="17">
        <v>1440.99</v>
      </c>
      <c r="E90" s="13"/>
      <c r="F90" s="13"/>
      <c r="G90" s="13"/>
      <c r="H90" s="100"/>
    </row>
    <row r="91" spans="1:8" ht="24.6">
      <c r="A91" s="97"/>
      <c r="B91" s="94"/>
      <c r="C91" s="10"/>
      <c r="D91" s="12">
        <v>12550.14</v>
      </c>
      <c r="E91" s="13"/>
      <c r="F91" s="13"/>
      <c r="G91" s="13"/>
      <c r="H91" s="16"/>
    </row>
    <row r="92" spans="1:8">
      <c r="A92" s="99" t="s">
        <v>153</v>
      </c>
      <c r="B92" s="15" t="s">
        <v>139</v>
      </c>
      <c r="C92" s="10"/>
      <c r="D92" s="12">
        <v>11542.5</v>
      </c>
      <c r="E92" s="13"/>
      <c r="F92" s="13"/>
      <c r="G92" s="13"/>
      <c r="H92" s="16"/>
    </row>
    <row r="93" spans="1:8">
      <c r="A93" s="99"/>
      <c r="B93" s="15" t="s">
        <v>140</v>
      </c>
      <c r="C93" s="10"/>
      <c r="D93" s="12">
        <v>1007.64</v>
      </c>
      <c r="E93" s="13"/>
      <c r="F93" s="13"/>
      <c r="G93" s="13"/>
      <c r="H93" s="16"/>
    </row>
    <row r="94" spans="1:8">
      <c r="A94" s="99"/>
      <c r="B94" s="15" t="s">
        <v>141</v>
      </c>
      <c r="C94" s="10"/>
      <c r="D94" s="12">
        <v>0</v>
      </c>
      <c r="E94" s="13"/>
      <c r="F94" s="13"/>
      <c r="G94" s="13"/>
      <c r="H94" s="16"/>
    </row>
    <row r="95" spans="1:8">
      <c r="A95" s="99"/>
      <c r="B95" s="15" t="s">
        <v>142</v>
      </c>
      <c r="C95" s="10"/>
      <c r="D95" s="12">
        <v>0</v>
      </c>
      <c r="E95" s="13"/>
      <c r="F95" s="13"/>
      <c r="G95" s="13"/>
      <c r="H95" s="16"/>
    </row>
    <row r="96" spans="1:8">
      <c r="A96" s="95" t="s">
        <v>121</v>
      </c>
      <c r="B96" s="96"/>
      <c r="C96" s="99" t="s">
        <v>158</v>
      </c>
      <c r="D96" s="17">
        <v>12550.14</v>
      </c>
      <c r="E96" s="13">
        <v>162</v>
      </c>
      <c r="F96" s="13" t="s">
        <v>144</v>
      </c>
      <c r="G96" s="17">
        <v>77.47</v>
      </c>
      <c r="H96" s="16"/>
    </row>
    <row r="97" spans="1:8">
      <c r="A97" s="101">
        <v>1</v>
      </c>
      <c r="B97" s="15" t="s">
        <v>139</v>
      </c>
      <c r="C97" s="99"/>
      <c r="D97" s="17">
        <v>11542.5</v>
      </c>
      <c r="E97" s="13"/>
      <c r="F97" s="13"/>
      <c r="G97" s="13"/>
      <c r="H97" s="100" t="s">
        <v>46</v>
      </c>
    </row>
    <row r="98" spans="1:8">
      <c r="A98" s="99"/>
      <c r="B98" s="15" t="s">
        <v>140</v>
      </c>
      <c r="C98" s="99"/>
      <c r="D98" s="17">
        <v>1007.64</v>
      </c>
      <c r="E98" s="13"/>
      <c r="F98" s="13"/>
      <c r="G98" s="13"/>
      <c r="H98" s="100"/>
    </row>
    <row r="99" spans="1:8">
      <c r="A99" s="99"/>
      <c r="B99" s="15" t="s">
        <v>141</v>
      </c>
      <c r="C99" s="99"/>
      <c r="D99" s="17">
        <v>0</v>
      </c>
      <c r="E99" s="13"/>
      <c r="F99" s="13"/>
      <c r="G99" s="13"/>
      <c r="H99" s="100"/>
    </row>
    <row r="100" spans="1:8">
      <c r="A100" s="99"/>
      <c r="B100" s="15" t="s">
        <v>142</v>
      </c>
      <c r="C100" s="99"/>
      <c r="D100" s="17">
        <v>0</v>
      </c>
      <c r="E100" s="13"/>
      <c r="F100" s="13"/>
      <c r="G100" s="13"/>
      <c r="H100" s="100"/>
    </row>
    <row r="101" spans="1:8" ht="24.6">
      <c r="A101" s="97" t="s">
        <v>126</v>
      </c>
      <c r="B101" s="94"/>
      <c r="C101" s="10"/>
      <c r="D101" s="12">
        <v>3.9</v>
      </c>
      <c r="E101" s="13"/>
      <c r="F101" s="13"/>
      <c r="G101" s="13"/>
      <c r="H101" s="16"/>
    </row>
    <row r="102" spans="1:8">
      <c r="A102" s="99" t="s">
        <v>159</v>
      </c>
      <c r="B102" s="15" t="s">
        <v>139</v>
      </c>
      <c r="C102" s="10"/>
      <c r="D102" s="12">
        <v>3.9</v>
      </c>
      <c r="E102" s="13"/>
      <c r="F102" s="13"/>
      <c r="G102" s="13"/>
      <c r="H102" s="16"/>
    </row>
    <row r="103" spans="1:8">
      <c r="A103" s="99"/>
      <c r="B103" s="15" t="s">
        <v>140</v>
      </c>
      <c r="C103" s="10"/>
      <c r="D103" s="12">
        <v>0</v>
      </c>
      <c r="E103" s="13"/>
      <c r="F103" s="13"/>
      <c r="G103" s="13"/>
      <c r="H103" s="16"/>
    </row>
    <row r="104" spans="1:8">
      <c r="A104" s="99"/>
      <c r="B104" s="15" t="s">
        <v>141</v>
      </c>
      <c r="C104" s="10"/>
      <c r="D104" s="12">
        <v>0</v>
      </c>
      <c r="E104" s="13"/>
      <c r="F104" s="13"/>
      <c r="G104" s="13"/>
      <c r="H104" s="16"/>
    </row>
    <row r="105" spans="1:8">
      <c r="A105" s="99"/>
      <c r="B105" s="15" t="s">
        <v>142</v>
      </c>
      <c r="C105" s="10"/>
      <c r="D105" s="12">
        <v>0</v>
      </c>
      <c r="E105" s="13"/>
      <c r="F105" s="13"/>
      <c r="G105" s="13"/>
      <c r="H105" s="16"/>
    </row>
    <row r="106" spans="1:8">
      <c r="A106" s="95" t="s">
        <v>128</v>
      </c>
      <c r="B106" s="96"/>
      <c r="C106" s="99" t="s">
        <v>151</v>
      </c>
      <c r="D106" s="17">
        <v>3.9</v>
      </c>
      <c r="E106" s="13">
        <v>1E-4</v>
      </c>
      <c r="F106" s="13" t="s">
        <v>148</v>
      </c>
      <c r="G106" s="17">
        <v>39000</v>
      </c>
      <c r="H106" s="16"/>
    </row>
    <row r="107" spans="1:8">
      <c r="A107" s="101">
        <v>1</v>
      </c>
      <c r="B107" s="15" t="s">
        <v>139</v>
      </c>
      <c r="C107" s="99"/>
      <c r="D107" s="17">
        <v>3.9</v>
      </c>
      <c r="E107" s="13"/>
      <c r="F107" s="13"/>
      <c r="G107" s="13"/>
      <c r="H107" s="100" t="s">
        <v>152</v>
      </c>
    </row>
    <row r="108" spans="1:8">
      <c r="A108" s="99"/>
      <c r="B108" s="15" t="s">
        <v>140</v>
      </c>
      <c r="C108" s="99"/>
      <c r="D108" s="17">
        <v>0</v>
      </c>
      <c r="E108" s="13"/>
      <c r="F108" s="13"/>
      <c r="G108" s="13"/>
      <c r="H108" s="100"/>
    </row>
    <row r="109" spans="1:8">
      <c r="A109" s="99"/>
      <c r="B109" s="15" t="s">
        <v>141</v>
      </c>
      <c r="C109" s="99"/>
      <c r="D109" s="17">
        <v>0</v>
      </c>
      <c r="E109" s="13"/>
      <c r="F109" s="13"/>
      <c r="G109" s="13"/>
      <c r="H109" s="100"/>
    </row>
    <row r="110" spans="1:8">
      <c r="A110" s="99"/>
      <c r="B110" s="15" t="s">
        <v>142</v>
      </c>
      <c r="C110" s="99"/>
      <c r="D110" s="17">
        <v>0</v>
      </c>
      <c r="E110" s="13"/>
      <c r="F110" s="13"/>
      <c r="G110" s="13"/>
      <c r="H110" s="100"/>
    </row>
    <row r="111" spans="1:8">
      <c r="A111" s="18"/>
      <c r="C111" s="18"/>
      <c r="D111" s="7"/>
      <c r="E111" s="7"/>
      <c r="F111" s="7"/>
      <c r="G111" s="7"/>
      <c r="H111" s="19"/>
    </row>
    <row r="113" spans="1:8">
      <c r="A113" s="98" t="s">
        <v>160</v>
      </c>
      <c r="B113" s="98"/>
      <c r="C113" s="98"/>
      <c r="D113" s="98"/>
      <c r="E113" s="98"/>
      <c r="F113" s="98"/>
      <c r="G113" s="98"/>
      <c r="H113" s="98"/>
    </row>
    <row r="114" spans="1:8">
      <c r="A114" s="98" t="s">
        <v>161</v>
      </c>
      <c r="B114" s="98"/>
      <c r="C114" s="98"/>
      <c r="D114" s="98"/>
      <c r="E114" s="98"/>
      <c r="F114" s="98"/>
      <c r="G114" s="98"/>
      <c r="H114" s="98"/>
    </row>
  </sheetData>
  <mergeCells count="68">
    <mergeCell ref="H97:H100"/>
    <mergeCell ref="H107:H110"/>
    <mergeCell ref="H52:H55"/>
    <mergeCell ref="H62:H65"/>
    <mergeCell ref="H72:H75"/>
    <mergeCell ref="H82:H85"/>
    <mergeCell ref="H87:H90"/>
    <mergeCell ref="H9:H12"/>
    <mergeCell ref="H19:H22"/>
    <mergeCell ref="H28:H31"/>
    <mergeCell ref="H38:H41"/>
    <mergeCell ref="H43:H46"/>
    <mergeCell ref="A107:A110"/>
    <mergeCell ref="C8:C12"/>
    <mergeCell ref="C18:C22"/>
    <mergeCell ref="C27:C31"/>
    <mergeCell ref="C37:C41"/>
    <mergeCell ref="C42:C46"/>
    <mergeCell ref="C51:C55"/>
    <mergeCell ref="C61:C65"/>
    <mergeCell ref="C71:C75"/>
    <mergeCell ref="C81:C85"/>
    <mergeCell ref="C86:C90"/>
    <mergeCell ref="C96:C100"/>
    <mergeCell ref="C106:C110"/>
    <mergeCell ref="A82:A85"/>
    <mergeCell ref="A87:A90"/>
    <mergeCell ref="A92:A95"/>
    <mergeCell ref="A97:A100"/>
    <mergeCell ref="A102:A105"/>
    <mergeCell ref="A113:H113"/>
    <mergeCell ref="A114:H114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7:A50"/>
    <mergeCell ref="A52:A55"/>
    <mergeCell ref="A57:A60"/>
    <mergeCell ref="A62:A65"/>
    <mergeCell ref="A67:A70"/>
    <mergeCell ref="A86:B86"/>
    <mergeCell ref="A91:B91"/>
    <mergeCell ref="A96:B96"/>
    <mergeCell ref="A101:B101"/>
    <mergeCell ref="A106:B106"/>
    <mergeCell ref="A61:B61"/>
    <mergeCell ref="A66:B66"/>
    <mergeCell ref="A71:B71"/>
    <mergeCell ref="A76:B76"/>
    <mergeCell ref="A81:B81"/>
    <mergeCell ref="A72:A75"/>
    <mergeCell ref="A77:A80"/>
    <mergeCell ref="A32:B32"/>
    <mergeCell ref="A37:B37"/>
    <mergeCell ref="A42:B42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162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163</v>
      </c>
      <c r="B3" s="2" t="s">
        <v>164</v>
      </c>
      <c r="C3" s="2" t="s">
        <v>165</v>
      </c>
      <c r="D3" s="2" t="s">
        <v>166</v>
      </c>
      <c r="E3" s="2" t="s">
        <v>167</v>
      </c>
      <c r="F3" s="2" t="s">
        <v>168</v>
      </c>
      <c r="G3" s="2" t="s">
        <v>169</v>
      </c>
      <c r="H3" s="2" t="s">
        <v>170</v>
      </c>
    </row>
    <row r="4" spans="1:8" ht="39" customHeight="1">
      <c r="A4" s="3" t="s">
        <v>171</v>
      </c>
      <c r="B4" s="4" t="s">
        <v>144</v>
      </c>
      <c r="C4" s="5">
        <v>1</v>
      </c>
      <c r="D4" s="5">
        <v>2680.3251976948</v>
      </c>
      <c r="E4" s="4" t="s">
        <v>172</v>
      </c>
      <c r="F4" s="4"/>
      <c r="G4" s="5">
        <v>2680.3251976948</v>
      </c>
      <c r="H4" s="6"/>
    </row>
    <row r="5" spans="1:8" ht="39" customHeight="1">
      <c r="A5" s="3" t="s">
        <v>173</v>
      </c>
      <c r="B5" s="4" t="s">
        <v>155</v>
      </c>
      <c r="C5" s="5">
        <v>3.0745684210526001</v>
      </c>
      <c r="D5" s="5">
        <v>900.30388838926001</v>
      </c>
      <c r="E5" s="4">
        <v>0.4</v>
      </c>
      <c r="F5" s="4"/>
      <c r="G5" s="5">
        <v>2768.0459045924999</v>
      </c>
      <c r="H5" s="6"/>
    </row>
    <row r="6" spans="1:8" ht="39" customHeight="1">
      <c r="A6" s="3" t="s">
        <v>174</v>
      </c>
      <c r="B6" s="4" t="s">
        <v>144</v>
      </c>
      <c r="C6" s="5">
        <v>69.221052631578999</v>
      </c>
      <c r="D6" s="5">
        <v>81.798315329532997</v>
      </c>
      <c r="E6" s="4">
        <v>0.4</v>
      </c>
      <c r="F6" s="4"/>
      <c r="G6" s="5">
        <v>5662.1654906001004</v>
      </c>
      <c r="H6" s="6"/>
    </row>
    <row r="7" spans="1:8" ht="39" customHeight="1">
      <c r="A7" s="3" t="s">
        <v>175</v>
      </c>
      <c r="B7" s="4" t="s">
        <v>144</v>
      </c>
      <c r="C7" s="5">
        <v>11.536842105263</v>
      </c>
      <c r="D7" s="5">
        <v>19.871333705078001</v>
      </c>
      <c r="E7" s="4">
        <v>0.4</v>
      </c>
      <c r="F7" s="4"/>
      <c r="G7" s="5">
        <v>229.25243937648</v>
      </c>
      <c r="H7" s="6"/>
    </row>
    <row r="8" spans="1:8" ht="39" customHeight="1">
      <c r="A8" s="3" t="s">
        <v>176</v>
      </c>
      <c r="B8" s="4" t="s">
        <v>144</v>
      </c>
      <c r="C8" s="5">
        <v>729</v>
      </c>
      <c r="D8" s="5">
        <v>4.8225376529421</v>
      </c>
      <c r="E8" s="4"/>
      <c r="F8" s="4"/>
      <c r="G8" s="5">
        <v>3515.6299489948001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zoomScale="90" zoomScaleNormal="90" workbookViewId="0">
      <selection activeCell="B18" sqref="B18:B19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480.52495701645</v>
      </c>
      <c r="E25" s="41">
        <v>16.879858954664002</v>
      </c>
      <c r="F25" s="41">
        <v>2680.3295622349001</v>
      </c>
      <c r="G25" s="41">
        <v>0</v>
      </c>
      <c r="H25" s="41">
        <v>3177.7343782060002</v>
      </c>
    </row>
    <row r="26" spans="1:8">
      <c r="A26" s="2">
        <v>2</v>
      </c>
      <c r="B26" s="2" t="s">
        <v>42</v>
      </c>
      <c r="C26" s="42" t="s">
        <v>44</v>
      </c>
      <c r="D26" s="41">
        <v>34.337017951707999</v>
      </c>
      <c r="E26" s="41">
        <v>0</v>
      </c>
      <c r="F26" s="41">
        <v>0</v>
      </c>
      <c r="G26" s="41">
        <v>0</v>
      </c>
      <c r="H26" s="41">
        <v>34.337017951707999</v>
      </c>
    </row>
    <row r="27" spans="1:8" ht="31.2">
      <c r="A27" s="2">
        <v>3</v>
      </c>
      <c r="B27" s="2" t="s">
        <v>45</v>
      </c>
      <c r="C27" s="42" t="s">
        <v>46</v>
      </c>
      <c r="D27" s="41">
        <v>25784.684542264</v>
      </c>
      <c r="E27" s="41">
        <v>1244.2876793564001</v>
      </c>
      <c r="F27" s="41">
        <v>0</v>
      </c>
      <c r="G27" s="41">
        <v>0</v>
      </c>
      <c r="H27" s="41">
        <v>27028.972221620999</v>
      </c>
    </row>
    <row r="28" spans="1:8">
      <c r="A28" s="2">
        <v>4</v>
      </c>
      <c r="B28" s="2" t="s">
        <v>47</v>
      </c>
      <c r="C28" s="42" t="s">
        <v>48</v>
      </c>
      <c r="D28" s="41">
        <v>3.9</v>
      </c>
      <c r="E28" s="41">
        <v>0</v>
      </c>
      <c r="F28" s="41">
        <v>0</v>
      </c>
      <c r="G28" s="41">
        <v>0</v>
      </c>
      <c r="H28" s="41">
        <v>3.9</v>
      </c>
    </row>
    <row r="29" spans="1:8" ht="16.95" customHeight="1">
      <c r="A29" s="2"/>
      <c r="B29" s="33"/>
      <c r="C29" s="33" t="s">
        <v>49</v>
      </c>
      <c r="D29" s="41">
        <v>26303.446517232998</v>
      </c>
      <c r="E29" s="41">
        <v>1261.167538311</v>
      </c>
      <c r="F29" s="41">
        <v>2680.3295622349001</v>
      </c>
      <c r="G29" s="41">
        <v>0</v>
      </c>
      <c r="H29" s="41">
        <v>30244.943617778001</v>
      </c>
    </row>
    <row r="30" spans="1:8" ht="16.95" customHeight="1">
      <c r="A30" s="2"/>
      <c r="B30" s="33"/>
      <c r="C30" s="44" t="s">
        <v>50</v>
      </c>
      <c r="D30" s="41"/>
      <c r="E30" s="41"/>
      <c r="F30" s="41"/>
      <c r="G30" s="41"/>
      <c r="H30" s="41"/>
    </row>
    <row r="31" spans="1:8" s="35" customFormat="1">
      <c r="A31" s="45"/>
      <c r="B31" s="45"/>
      <c r="C31" s="46"/>
      <c r="D31" s="41"/>
      <c r="E31" s="41"/>
      <c r="F31" s="41"/>
      <c r="G31" s="41"/>
      <c r="H31" s="41">
        <f>SUM(D31:G31)</f>
        <v>0</v>
      </c>
    </row>
    <row r="32" spans="1:8" ht="16.95" customHeight="1">
      <c r="A32" s="2"/>
      <c r="B32" s="33"/>
      <c r="C32" s="33" t="s">
        <v>51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95" customHeight="1">
      <c r="A33" s="39"/>
      <c r="B33" s="33"/>
      <c r="C33" s="40" t="s">
        <v>52</v>
      </c>
      <c r="D33" s="41"/>
      <c r="E33" s="41"/>
      <c r="F33" s="41"/>
      <c r="G33" s="41"/>
      <c r="H33" s="41"/>
    </row>
    <row r="34" spans="1:8">
      <c r="A34" s="39"/>
      <c r="B34" s="2"/>
      <c r="C34" s="47"/>
      <c r="D34" s="41"/>
      <c r="E34" s="41"/>
      <c r="F34" s="41"/>
      <c r="G34" s="41"/>
      <c r="H34" s="41">
        <f>SUM(D34:G34)</f>
        <v>0</v>
      </c>
    </row>
    <row r="35" spans="1:8" ht="16.95" customHeight="1">
      <c r="A35" s="2"/>
      <c r="B35" s="33"/>
      <c r="C35" s="40" t="s">
        <v>53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16.95" customHeight="1">
      <c r="A36" s="2"/>
      <c r="B36" s="33"/>
      <c r="C36" s="44" t="s">
        <v>54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95" customHeight="1">
      <c r="A38" s="2"/>
      <c r="B38" s="33"/>
      <c r="C38" s="33" t="s">
        <v>55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34.200000000000003" customHeight="1">
      <c r="A39" s="2"/>
      <c r="B39" s="33"/>
      <c r="C39" s="44" t="s">
        <v>56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95" customHeight="1">
      <c r="A41" s="2"/>
      <c r="B41" s="33"/>
      <c r="C41" s="33" t="s">
        <v>57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95" customHeight="1">
      <c r="A42" s="2"/>
      <c r="B42" s="33"/>
      <c r="C42" s="44" t="s">
        <v>58</v>
      </c>
      <c r="D42" s="41"/>
      <c r="E42" s="41"/>
      <c r="F42" s="41"/>
      <c r="G42" s="41"/>
      <c r="H42" s="41"/>
    </row>
    <row r="43" spans="1:8" s="35" customFormat="1">
      <c r="A43" s="45"/>
      <c r="B43" s="45"/>
      <c r="C43" s="46"/>
      <c r="D43" s="41"/>
      <c r="E43" s="41"/>
      <c r="F43" s="41"/>
      <c r="G43" s="41"/>
      <c r="H43" s="41">
        <f>SUM(D43:G43)</f>
        <v>0</v>
      </c>
    </row>
    <row r="44" spans="1:8" ht="16.95" customHeight="1">
      <c r="A44" s="2"/>
      <c r="B44" s="33"/>
      <c r="C44" s="33" t="s">
        <v>59</v>
      </c>
      <c r="D44" s="41">
        <f>SUM(D43:D43)</f>
        <v>0</v>
      </c>
      <c r="E44" s="41">
        <f>SUM(E43:E43)</f>
        <v>0</v>
      </c>
      <c r="F44" s="41">
        <f>SUM(F43:F43)</f>
        <v>0</v>
      </c>
      <c r="G44" s="41">
        <f>SUM(G43:G43)</f>
        <v>0</v>
      </c>
      <c r="H44" s="41">
        <f>SUM(D44:G44)</f>
        <v>0</v>
      </c>
    </row>
    <row r="45" spans="1:8" ht="16.95" customHeight="1">
      <c r="A45" s="2"/>
      <c r="B45" s="33"/>
      <c r="C45" s="33" t="s">
        <v>60</v>
      </c>
      <c r="D45" s="41">
        <v>26303.446517232998</v>
      </c>
      <c r="E45" s="41">
        <v>1261.167538311</v>
      </c>
      <c r="F45" s="41">
        <v>2680.3295622349001</v>
      </c>
      <c r="G45" s="41">
        <v>0</v>
      </c>
      <c r="H45" s="41">
        <v>30244.943617778001</v>
      </c>
    </row>
    <row r="46" spans="1:8" ht="16.95" customHeight="1">
      <c r="A46" s="2"/>
      <c r="B46" s="33"/>
      <c r="C46" s="44" t="s">
        <v>61</v>
      </c>
      <c r="D46" s="41"/>
      <c r="E46" s="41"/>
      <c r="F46" s="41"/>
      <c r="G46" s="41"/>
      <c r="H46" s="41"/>
    </row>
    <row r="47" spans="1:8" ht="31.2">
      <c r="A47" s="2">
        <v>5</v>
      </c>
      <c r="B47" s="2" t="s">
        <v>62</v>
      </c>
      <c r="C47" s="42" t="s">
        <v>63</v>
      </c>
      <c r="D47" s="41">
        <v>10.297239499363</v>
      </c>
      <c r="E47" s="41">
        <v>0.33759717909328002</v>
      </c>
      <c r="F47" s="41">
        <v>0</v>
      </c>
      <c r="G47" s="41">
        <v>0</v>
      </c>
      <c r="H47" s="41">
        <v>10.634836678456001</v>
      </c>
    </row>
    <row r="48" spans="1:8" ht="31.2">
      <c r="A48" s="2">
        <v>6</v>
      </c>
      <c r="B48" s="2" t="s">
        <v>62</v>
      </c>
      <c r="C48" s="42" t="s">
        <v>64</v>
      </c>
      <c r="D48" s="41">
        <v>644.61711355660998</v>
      </c>
      <c r="E48" s="41">
        <v>31.107191983909001</v>
      </c>
      <c r="F48" s="41">
        <v>0</v>
      </c>
      <c r="G48" s="41">
        <v>0</v>
      </c>
      <c r="H48" s="41">
        <v>675.72430554052005</v>
      </c>
    </row>
    <row r="49" spans="1:8" ht="31.2">
      <c r="A49" s="2">
        <v>7</v>
      </c>
      <c r="B49" s="2" t="s">
        <v>62</v>
      </c>
      <c r="C49" s="42" t="s">
        <v>65</v>
      </c>
      <c r="D49" s="41">
        <v>7.8E-2</v>
      </c>
      <c r="E49" s="41">
        <v>0</v>
      </c>
      <c r="F49" s="41">
        <v>0</v>
      </c>
      <c r="G49" s="41">
        <v>0</v>
      </c>
      <c r="H49" s="41">
        <v>7.8E-2</v>
      </c>
    </row>
    <row r="50" spans="1:8" ht="16.95" customHeight="1">
      <c r="A50" s="2"/>
      <c r="B50" s="33"/>
      <c r="C50" s="33" t="s">
        <v>66</v>
      </c>
      <c r="D50" s="41">
        <v>654.99235305597006</v>
      </c>
      <c r="E50" s="41">
        <v>31.444789163002</v>
      </c>
      <c r="F50" s="41">
        <v>0</v>
      </c>
      <c r="G50" s="41">
        <v>0</v>
      </c>
      <c r="H50" s="41">
        <v>686.43714221897005</v>
      </c>
    </row>
    <row r="51" spans="1:8" ht="16.95" customHeight="1">
      <c r="A51" s="2"/>
      <c r="B51" s="33"/>
      <c r="C51" s="33" t="s">
        <v>67</v>
      </c>
      <c r="D51" s="41">
        <v>26958.438870287999</v>
      </c>
      <c r="E51" s="41">
        <v>1292.612327474</v>
      </c>
      <c r="F51" s="41">
        <v>2680.3295622349001</v>
      </c>
      <c r="G51" s="41">
        <v>0</v>
      </c>
      <c r="H51" s="41">
        <v>30931.380759996999</v>
      </c>
    </row>
    <row r="52" spans="1:8" ht="16.95" customHeight="1">
      <c r="A52" s="2"/>
      <c r="B52" s="33"/>
      <c r="C52" s="33" t="s">
        <v>68</v>
      </c>
      <c r="D52" s="41"/>
      <c r="E52" s="41"/>
      <c r="F52" s="41"/>
      <c r="G52" s="41"/>
      <c r="H52" s="41"/>
    </row>
    <row r="53" spans="1:8" ht="31.2">
      <c r="A53" s="2">
        <v>8</v>
      </c>
      <c r="B53" s="2" t="s">
        <v>69</v>
      </c>
      <c r="C53" s="48" t="s">
        <v>43</v>
      </c>
      <c r="D53" s="41">
        <v>0</v>
      </c>
      <c r="E53" s="41">
        <v>0</v>
      </c>
      <c r="F53" s="41">
        <v>0</v>
      </c>
      <c r="G53" s="41">
        <v>80.853105917297995</v>
      </c>
      <c r="H53" s="41">
        <v>80.853105917297995</v>
      </c>
    </row>
    <row r="54" spans="1:8" ht="31.2">
      <c r="A54" s="2">
        <v>9</v>
      </c>
      <c r="B54" s="2" t="s">
        <v>70</v>
      </c>
      <c r="C54" s="48" t="s">
        <v>71</v>
      </c>
      <c r="D54" s="41">
        <v>701.20072817086998</v>
      </c>
      <c r="E54" s="41">
        <v>33.661424940083997</v>
      </c>
      <c r="F54" s="41">
        <v>0</v>
      </c>
      <c r="G54" s="41">
        <v>0</v>
      </c>
      <c r="H54" s="41">
        <v>734.86215311094998</v>
      </c>
    </row>
    <row r="55" spans="1:8">
      <c r="A55" s="2">
        <v>10</v>
      </c>
      <c r="B55" s="2" t="s">
        <v>72</v>
      </c>
      <c r="C55" s="48" t="s">
        <v>73</v>
      </c>
      <c r="D55" s="41">
        <v>0</v>
      </c>
      <c r="E55" s="41">
        <v>0</v>
      </c>
      <c r="F55" s="41">
        <v>0</v>
      </c>
      <c r="G55" s="41">
        <v>11.769573752048</v>
      </c>
      <c r="H55" s="41">
        <v>11.769573752048</v>
      </c>
    </row>
    <row r="56" spans="1:8">
      <c r="A56" s="2">
        <v>11</v>
      </c>
      <c r="B56" s="2"/>
      <c r="C56" s="48" t="s">
        <v>74</v>
      </c>
      <c r="D56" s="41">
        <v>0</v>
      </c>
      <c r="E56" s="41">
        <v>0</v>
      </c>
      <c r="F56" s="41">
        <v>0</v>
      </c>
      <c r="G56" s="41">
        <v>120.05354835126001</v>
      </c>
      <c r="H56" s="41">
        <v>120.05354835126001</v>
      </c>
    </row>
    <row r="57" spans="1:8">
      <c r="A57" s="2">
        <v>12</v>
      </c>
      <c r="B57" s="2"/>
      <c r="C57" s="48" t="s">
        <v>75</v>
      </c>
      <c r="D57" s="41">
        <v>0</v>
      </c>
      <c r="E57" s="41">
        <v>0</v>
      </c>
      <c r="F57" s="41">
        <v>0</v>
      </c>
      <c r="G57" s="41">
        <v>172.23152651824</v>
      </c>
      <c r="H57" s="41">
        <v>172.23152651824</v>
      </c>
    </row>
    <row r="58" spans="1:8">
      <c r="A58" s="2">
        <v>13</v>
      </c>
      <c r="B58" s="2" t="s">
        <v>76</v>
      </c>
      <c r="C58" s="48" t="s">
        <v>77</v>
      </c>
      <c r="D58" s="41">
        <v>0</v>
      </c>
      <c r="E58" s="41">
        <v>0</v>
      </c>
      <c r="F58" s="41">
        <v>0</v>
      </c>
      <c r="G58" s="41">
        <v>167.68706654393</v>
      </c>
      <c r="H58" s="41">
        <v>167.68706654393</v>
      </c>
    </row>
    <row r="59" spans="1:8">
      <c r="A59" s="2">
        <v>14</v>
      </c>
      <c r="B59" s="2" t="s">
        <v>78</v>
      </c>
      <c r="C59" s="48" t="s">
        <v>73</v>
      </c>
      <c r="D59" s="41">
        <v>0</v>
      </c>
      <c r="E59" s="41">
        <v>0</v>
      </c>
      <c r="F59" s="41">
        <v>0</v>
      </c>
      <c r="G59" s="41">
        <v>552.17791849819002</v>
      </c>
      <c r="H59" s="41">
        <v>552.17791849819002</v>
      </c>
    </row>
    <row r="60" spans="1:8" ht="31.2">
      <c r="A60" s="2">
        <v>15</v>
      </c>
      <c r="B60" s="2" t="s">
        <v>70</v>
      </c>
      <c r="C60" s="48" t="s">
        <v>79</v>
      </c>
      <c r="D60" s="41">
        <v>0.1038258</v>
      </c>
      <c r="E60" s="41">
        <v>0</v>
      </c>
      <c r="F60" s="41">
        <v>0</v>
      </c>
      <c r="G60" s="41">
        <v>0</v>
      </c>
      <c r="H60" s="41">
        <v>0.1038258</v>
      </c>
    </row>
    <row r="61" spans="1:8" ht="16.95" customHeight="1">
      <c r="A61" s="2"/>
      <c r="B61" s="33"/>
      <c r="C61" s="33" t="s">
        <v>80</v>
      </c>
      <c r="D61" s="41">
        <v>701.30455397086996</v>
      </c>
      <c r="E61" s="41">
        <v>33.661424940083997</v>
      </c>
      <c r="F61" s="41">
        <v>0</v>
      </c>
      <c r="G61" s="41">
        <v>1104.772739581</v>
      </c>
      <c r="H61" s="41">
        <v>1839.7387184919</v>
      </c>
    </row>
    <row r="62" spans="1:8" ht="16.95" customHeight="1">
      <c r="A62" s="2"/>
      <c r="B62" s="33"/>
      <c r="C62" s="33" t="s">
        <v>81</v>
      </c>
      <c r="D62" s="41">
        <v>27659.743424258999</v>
      </c>
      <c r="E62" s="41">
        <v>1326.2737524141</v>
      </c>
      <c r="F62" s="41">
        <v>2680.3295622349001</v>
      </c>
      <c r="G62" s="41">
        <v>1104.772739581</v>
      </c>
      <c r="H62" s="41">
        <v>32771.119478489003</v>
      </c>
    </row>
    <row r="63" spans="1:8" ht="16.95" customHeight="1">
      <c r="A63" s="2"/>
      <c r="B63" s="33"/>
      <c r="C63" s="33" t="s">
        <v>82</v>
      </c>
      <c r="D63" s="41"/>
      <c r="E63" s="41"/>
      <c r="F63" s="41"/>
      <c r="G63" s="41"/>
      <c r="H63" s="41"/>
    </row>
    <row r="64" spans="1:8">
      <c r="A64" s="2"/>
      <c r="B64" s="2"/>
      <c r="C64" s="48"/>
      <c r="D64" s="41"/>
      <c r="E64" s="41"/>
      <c r="F64" s="41"/>
      <c r="G64" s="41"/>
      <c r="H64" s="41">
        <f>SUM(D64:G64)</f>
        <v>0</v>
      </c>
    </row>
    <row r="65" spans="1:8" ht="16.95" customHeight="1">
      <c r="A65" s="2"/>
      <c r="B65" s="33"/>
      <c r="C65" s="33" t="s">
        <v>83</v>
      </c>
      <c r="D65" s="41">
        <f>SUM(D64:D64)</f>
        <v>0</v>
      </c>
      <c r="E65" s="41">
        <f>SUM(E64:E64)</f>
        <v>0</v>
      </c>
      <c r="F65" s="41">
        <f>SUM(F64:F64)</f>
        <v>0</v>
      </c>
      <c r="G65" s="41">
        <f>SUM(G64:G64)</f>
        <v>0</v>
      </c>
      <c r="H65" s="41">
        <f>SUM(D65:G65)</f>
        <v>0</v>
      </c>
    </row>
    <row r="66" spans="1:8" ht="16.95" customHeight="1">
      <c r="A66" s="2"/>
      <c r="B66" s="33"/>
      <c r="C66" s="33" t="s">
        <v>84</v>
      </c>
      <c r="D66" s="41">
        <v>27659.743424258999</v>
      </c>
      <c r="E66" s="41">
        <v>1326.2737524141</v>
      </c>
      <c r="F66" s="41">
        <v>2680.3295622349001</v>
      </c>
      <c r="G66" s="41">
        <v>1104.772739581</v>
      </c>
      <c r="H66" s="41">
        <v>32771.119478489003</v>
      </c>
    </row>
    <row r="67" spans="1:8" ht="153" customHeight="1">
      <c r="A67" s="2"/>
      <c r="B67" s="33"/>
      <c r="C67" s="33" t="s">
        <v>85</v>
      </c>
      <c r="D67" s="41"/>
      <c r="E67" s="41"/>
      <c r="F67" s="41"/>
      <c r="G67" s="41"/>
      <c r="H67" s="41"/>
    </row>
    <row r="68" spans="1:8">
      <c r="A68" s="2">
        <v>16</v>
      </c>
      <c r="B68" s="2" t="s">
        <v>86</v>
      </c>
      <c r="C68" s="48" t="s">
        <v>87</v>
      </c>
      <c r="D68" s="41">
        <v>0</v>
      </c>
      <c r="E68" s="41">
        <v>0</v>
      </c>
      <c r="F68" s="41">
        <v>0</v>
      </c>
      <c r="G68" s="41">
        <v>343.90398175130002</v>
      </c>
      <c r="H68" s="41">
        <v>343.90398175130002</v>
      </c>
    </row>
    <row r="69" spans="1:8">
      <c r="A69" s="2">
        <v>17</v>
      </c>
      <c r="B69" s="2" t="s">
        <v>88</v>
      </c>
      <c r="C69" s="48" t="s">
        <v>89</v>
      </c>
      <c r="D69" s="41">
        <v>0</v>
      </c>
      <c r="E69" s="41">
        <v>0</v>
      </c>
      <c r="F69" s="41">
        <v>0</v>
      </c>
      <c r="G69" s="41">
        <v>3103.4489473683998</v>
      </c>
      <c r="H69" s="41">
        <v>3103.4489473683998</v>
      </c>
    </row>
    <row r="70" spans="1:8">
      <c r="A70" s="2">
        <v>18</v>
      </c>
      <c r="B70" s="2" t="s">
        <v>90</v>
      </c>
      <c r="C70" s="48" t="s">
        <v>89</v>
      </c>
      <c r="D70" s="41">
        <v>0</v>
      </c>
      <c r="E70" s="41">
        <v>0</v>
      </c>
      <c r="F70" s="41">
        <v>0</v>
      </c>
      <c r="G70" s="41">
        <v>1.2953373625635001</v>
      </c>
      <c r="H70" s="41">
        <v>1.2953373625635001</v>
      </c>
    </row>
    <row r="71" spans="1:8" ht="16.95" customHeight="1">
      <c r="A71" s="2"/>
      <c r="B71" s="33"/>
      <c r="C71" s="33" t="s">
        <v>91</v>
      </c>
      <c r="D71" s="41">
        <v>0</v>
      </c>
      <c r="E71" s="41">
        <v>0</v>
      </c>
      <c r="F71" s="41">
        <v>0</v>
      </c>
      <c r="G71" s="41">
        <v>3448.6482664823002</v>
      </c>
      <c r="H71" s="41">
        <v>3448.6482664823002</v>
      </c>
    </row>
    <row r="72" spans="1:8" ht="16.95" customHeight="1">
      <c r="A72" s="2"/>
      <c r="B72" s="33"/>
      <c r="C72" s="33" t="s">
        <v>92</v>
      </c>
      <c r="D72" s="41">
        <v>27659.743424258999</v>
      </c>
      <c r="E72" s="41">
        <v>1326.2737524141</v>
      </c>
      <c r="F72" s="41">
        <v>2680.3295622349001</v>
      </c>
      <c r="G72" s="41">
        <v>4553.4210060633004</v>
      </c>
      <c r="H72" s="41">
        <v>36219.767744971999</v>
      </c>
    </row>
    <row r="73" spans="1:8" ht="16.95" customHeight="1">
      <c r="A73" s="2"/>
      <c r="B73" s="33"/>
      <c r="C73" s="33" t="s">
        <v>93</v>
      </c>
      <c r="D73" s="41"/>
      <c r="E73" s="41"/>
      <c r="F73" s="41"/>
      <c r="G73" s="41"/>
      <c r="H73" s="41"/>
    </row>
    <row r="74" spans="1:8" ht="34.200000000000003" customHeight="1">
      <c r="A74" s="2">
        <v>19</v>
      </c>
      <c r="B74" s="2" t="s">
        <v>94</v>
      </c>
      <c r="C74" s="48" t="s">
        <v>95</v>
      </c>
      <c r="D74" s="41">
        <f>D72*3%</f>
        <v>829.79230272776999</v>
      </c>
      <c r="E74" s="41">
        <f>E72*3%</f>
        <v>39.788212572422999</v>
      </c>
      <c r="F74" s="41">
        <f>F72*3%</f>
        <v>80.409886867047007</v>
      </c>
      <c r="G74" s="41">
        <f>G72*3%</f>
        <v>136.602630181899</v>
      </c>
      <c r="H74" s="41">
        <f>SUM(D74:G74)</f>
        <v>1086.59303234914</v>
      </c>
    </row>
    <row r="75" spans="1:8" ht="16.95" customHeight="1">
      <c r="A75" s="2"/>
      <c r="B75" s="33"/>
      <c r="C75" s="33" t="s">
        <v>96</v>
      </c>
      <c r="D75" s="41">
        <f>D74</f>
        <v>829.79230272776999</v>
      </c>
      <c r="E75" s="41">
        <f>E74</f>
        <v>39.788212572422999</v>
      </c>
      <c r="F75" s="41">
        <f>F74</f>
        <v>80.409886867047007</v>
      </c>
      <c r="G75" s="41">
        <f>G74</f>
        <v>136.602630181899</v>
      </c>
      <c r="H75" s="41">
        <f>SUM(D75:G75)</f>
        <v>1086.59303234914</v>
      </c>
    </row>
    <row r="76" spans="1:8" ht="16.95" customHeight="1">
      <c r="A76" s="2"/>
      <c r="B76" s="33"/>
      <c r="C76" s="33" t="s">
        <v>97</v>
      </c>
      <c r="D76" s="41">
        <f>D75+D72</f>
        <v>28489.5357269868</v>
      </c>
      <c r="E76" s="41">
        <f>E75+E72</f>
        <v>1366.06196498652</v>
      </c>
      <c r="F76" s="41">
        <f>F75+F72</f>
        <v>2760.73944910195</v>
      </c>
      <c r="G76" s="41">
        <f>G75+G72</f>
        <v>4690.0236362451997</v>
      </c>
      <c r="H76" s="41">
        <f>SUM(D76:G76)</f>
        <v>37306.360777320398</v>
      </c>
    </row>
    <row r="77" spans="1:8" ht="16.95" customHeight="1">
      <c r="A77" s="2"/>
      <c r="B77" s="33"/>
      <c r="C77" s="33" t="s">
        <v>98</v>
      </c>
      <c r="D77" s="41"/>
      <c r="E77" s="41"/>
      <c r="F77" s="41"/>
      <c r="G77" s="41"/>
      <c r="H77" s="41"/>
    </row>
    <row r="78" spans="1:8" ht="16.95" customHeight="1">
      <c r="A78" s="2">
        <v>20</v>
      </c>
      <c r="B78" s="2" t="s">
        <v>99</v>
      </c>
      <c r="C78" s="48" t="s">
        <v>100</v>
      </c>
      <c r="D78" s="41">
        <f>D76*20%</f>
        <v>5697.9071453973502</v>
      </c>
      <c r="E78" s="41">
        <f>E76*20%</f>
        <v>273.21239299730502</v>
      </c>
      <c r="F78" s="41">
        <f>F76*20%</f>
        <v>552.14788982038897</v>
      </c>
      <c r="G78" s="41">
        <f>G76*20%</f>
        <v>938.00472724904</v>
      </c>
      <c r="H78" s="41">
        <f>SUM(D78:G78)</f>
        <v>7461.2721554640902</v>
      </c>
    </row>
    <row r="79" spans="1:8" ht="16.95" customHeight="1">
      <c r="A79" s="2"/>
      <c r="B79" s="33"/>
      <c r="C79" s="33" t="s">
        <v>101</v>
      </c>
      <c r="D79" s="41">
        <f>D78</f>
        <v>5697.9071453973502</v>
      </c>
      <c r="E79" s="41">
        <f>E78</f>
        <v>273.21239299730502</v>
      </c>
      <c r="F79" s="41">
        <f>F78</f>
        <v>552.14788982038897</v>
      </c>
      <c r="G79" s="41">
        <f>G78</f>
        <v>938.00472724904</v>
      </c>
      <c r="H79" s="41">
        <f>SUM(D79:G79)</f>
        <v>7461.2721554640902</v>
      </c>
    </row>
    <row r="80" spans="1:8" ht="16.95" customHeight="1">
      <c r="A80" s="2"/>
      <c r="B80" s="33"/>
      <c r="C80" s="33" t="s">
        <v>102</v>
      </c>
      <c r="D80" s="41">
        <f>D79+D76</f>
        <v>34187.442872384097</v>
      </c>
      <c r="E80" s="41">
        <f>E79+E76</f>
        <v>1639.27435798383</v>
      </c>
      <c r="F80" s="41">
        <f>F79+F76</f>
        <v>3312.8873389223399</v>
      </c>
      <c r="G80" s="41">
        <f>G79+G76</f>
        <v>5628.0283634942398</v>
      </c>
      <c r="H80" s="41">
        <f>SUM(D80:G80)</f>
        <v>44767.632932784501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 ht="16.95" customHeight="1">
      <c r="A14" s="2"/>
      <c r="B14" s="33"/>
      <c r="C14" s="33" t="s">
        <v>110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 ht="16.95" customHeight="1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116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 ht="16.95" customHeight="1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44</v>
      </c>
      <c r="D13" s="32">
        <v>31.469082125604</v>
      </c>
      <c r="E13" s="32">
        <v>0</v>
      </c>
      <c r="F13" s="32">
        <v>0</v>
      </c>
      <c r="G13" s="32">
        <v>0</v>
      </c>
      <c r="H13" s="32">
        <v>31.469082125604</v>
      </c>
      <c r="J13" s="20"/>
    </row>
    <row r="14" spans="1:14" ht="16.95" customHeight="1">
      <c r="A14" s="2"/>
      <c r="B14" s="33"/>
      <c r="C14" s="33" t="s">
        <v>110</v>
      </c>
      <c r="D14" s="32">
        <v>31.469082125604</v>
      </c>
      <c r="E14" s="32">
        <v>0</v>
      </c>
      <c r="F14" s="32">
        <v>0</v>
      </c>
      <c r="G14" s="32">
        <v>0</v>
      </c>
      <c r="H14" s="32">
        <v>31.469082125604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116</v>
      </c>
      <c r="D13" s="32">
        <v>0</v>
      </c>
      <c r="E13" s="32">
        <v>0</v>
      </c>
      <c r="F13" s="32">
        <v>0</v>
      </c>
      <c r="G13" s="32">
        <v>144504.34782609</v>
      </c>
      <c r="H13" s="32">
        <v>144504.34782609</v>
      </c>
      <c r="J13" s="20"/>
    </row>
    <row r="14" spans="1:14" ht="16.95" customHeight="1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144504.34782609</v>
      </c>
      <c r="H14" s="32">
        <v>144504.34782609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46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121</v>
      </c>
      <c r="D13" s="32">
        <v>14242.184542264</v>
      </c>
      <c r="E13" s="32">
        <v>236.64767935636999</v>
      </c>
      <c r="F13" s="32">
        <v>0</v>
      </c>
      <c r="G13" s="32">
        <v>0</v>
      </c>
      <c r="H13" s="32">
        <v>14478.832221621</v>
      </c>
      <c r="J13" s="20"/>
    </row>
    <row r="14" spans="1:14" ht="16.95" customHeight="1">
      <c r="A14" s="2"/>
      <c r="B14" s="33"/>
      <c r="C14" s="33" t="s">
        <v>110</v>
      </c>
      <c r="D14" s="32">
        <v>14242.184542264</v>
      </c>
      <c r="E14" s="32">
        <v>236.64767935636999</v>
      </c>
      <c r="F14" s="32">
        <v>0</v>
      </c>
      <c r="G14" s="32">
        <v>0</v>
      </c>
      <c r="H14" s="32">
        <v>14478.832221621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77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123</v>
      </c>
      <c r="C13" s="3" t="s">
        <v>77</v>
      </c>
      <c r="D13" s="32">
        <v>0</v>
      </c>
      <c r="E13" s="32">
        <v>0</v>
      </c>
      <c r="F13" s="32">
        <v>0</v>
      </c>
      <c r="G13" s="32">
        <v>167.68706654393</v>
      </c>
      <c r="H13" s="32">
        <v>167.68706654393</v>
      </c>
      <c r="J13" s="20"/>
    </row>
    <row r="14" spans="1:14" ht="16.95" customHeight="1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167.68706654393</v>
      </c>
      <c r="H14" s="32">
        <v>167.68706654393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Сводка затрат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ОСР 525-02-01</vt:lpstr>
      <vt:lpstr>ОСР 525-09-01</vt:lpstr>
      <vt:lpstr>ОСР 525-12-01</vt:lpstr>
      <vt:lpstr>ОСР 525-02-01(1)</vt:lpstr>
      <vt:lpstr>ОСР 525-12-01(1)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2025-11-18T09:08:55Z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252552049D604872B849C0B8D9AC3118_12</vt:lpwstr>
  </property>
  <property fmtid="{D5CDD505-2E9C-101B-9397-08002B2CF9AE}" pid="3" name="KSOProductBuildVer">
    <vt:lpwstr>1049-12.2.0.20795</vt:lpwstr>
  </property>
</Properties>
</file>